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3 - Sextos\Plan 09\PUBLICAR\"/>
    </mc:Choice>
  </mc:AlternateContent>
  <xr:revisionPtr revIDLastSave="0" documentId="13_ncr:1_{C3E6C894-8ACC-4070-BE25-F8371BFCD33B}" xr6:coauthVersionLast="36" xr6:coauthVersionMax="36" xr10:uidLastSave="{00000000-0000-0000-0000-000000000000}"/>
  <bookViews>
    <workbookView xWindow="0" yWindow="0" windowWidth="25200" windowHeight="11685" xr2:uid="{00000000-000D-0000-FFFF-FFFF00000000}"/>
  </bookViews>
  <sheets>
    <sheet name="SCE5" sheetId="35" r:id="rId1"/>
  </sheets>
  <calcPr calcId="191029"/>
</workbook>
</file>

<file path=xl/calcChain.xml><?xml version="1.0" encoding="utf-8"?>
<calcChain xmlns="http://schemas.openxmlformats.org/spreadsheetml/2006/main">
  <c r="D29" i="35" l="1"/>
  <c r="F71" i="35"/>
  <c r="F70" i="35"/>
  <c r="F69" i="35"/>
  <c r="F68" i="35"/>
  <c r="F67" i="35"/>
  <c r="F66" i="35"/>
  <c r="F65" i="35"/>
  <c r="F64" i="35"/>
  <c r="F63" i="35"/>
  <c r="F72" i="35" l="1"/>
  <c r="G59" i="35"/>
  <c r="G58" i="35"/>
  <c r="G57" i="35"/>
  <c r="G56" i="35"/>
  <c r="G55" i="35"/>
  <c r="G54" i="35"/>
  <c r="G53" i="35"/>
  <c r="G52" i="35"/>
  <c r="G51" i="35"/>
  <c r="G49" i="35"/>
  <c r="G48" i="35"/>
  <c r="G47" i="35"/>
  <c r="G46" i="35"/>
  <c r="G45" i="35"/>
  <c r="G44" i="35"/>
  <c r="G43" i="35"/>
  <c r="G42" i="35"/>
  <c r="G41" i="35"/>
  <c r="G39" i="35"/>
  <c r="G38" i="35"/>
  <c r="G37" i="35"/>
  <c r="G36" i="35"/>
  <c r="G35" i="35"/>
  <c r="G34" i="35"/>
  <c r="G33" i="35"/>
  <c r="G32" i="35"/>
  <c r="G31" i="35"/>
  <c r="G30" i="35"/>
  <c r="G28" i="35"/>
  <c r="G27" i="35"/>
  <c r="G26" i="35"/>
  <c r="G25" i="35"/>
  <c r="G24" i="35"/>
  <c r="G23" i="35"/>
  <c r="G22" i="35"/>
  <c r="G21" i="35"/>
  <c r="G20" i="35"/>
  <c r="F59" i="35"/>
  <c r="F58" i="35"/>
  <c r="F57" i="35"/>
  <c r="F56" i="35"/>
  <c r="F55" i="35"/>
  <c r="F54" i="35"/>
  <c r="F53" i="35"/>
  <c r="F52" i="35"/>
  <c r="F51" i="35"/>
  <c r="F49" i="35"/>
  <c r="F48" i="35"/>
  <c r="F47" i="35"/>
  <c r="F46" i="35"/>
  <c r="F45" i="35"/>
  <c r="F44" i="35"/>
  <c r="F43" i="35"/>
  <c r="F42" i="35"/>
  <c r="F41" i="35"/>
  <c r="F39" i="35"/>
  <c r="F38" i="35"/>
  <c r="F37" i="35"/>
  <c r="F36" i="35"/>
  <c r="F35" i="35"/>
  <c r="F34" i="35"/>
  <c r="F33" i="35"/>
  <c r="F32" i="35"/>
  <c r="F31" i="35"/>
  <c r="F30" i="35"/>
  <c r="F28" i="35"/>
  <c r="F27" i="35"/>
  <c r="F26" i="35"/>
  <c r="F25" i="35"/>
  <c r="F24" i="35"/>
  <c r="F23" i="35"/>
  <c r="F22" i="35"/>
  <c r="F21" i="35"/>
  <c r="F20" i="35"/>
  <c r="F60" i="35" l="1"/>
  <c r="D19" i="35"/>
  <c r="F11" i="35" l="1"/>
  <c r="F12" i="35"/>
  <c r="F13" i="35"/>
  <c r="F14" i="35"/>
  <c r="F15" i="35"/>
  <c r="F16" i="35"/>
  <c r="F17" i="35"/>
  <c r="F18" i="35"/>
  <c r="D50" i="35"/>
  <c r="G11" i="35"/>
  <c r="G12" i="35"/>
  <c r="G13" i="35"/>
  <c r="G14" i="35"/>
  <c r="G15" i="35"/>
  <c r="G16" i="35"/>
  <c r="G17" i="35"/>
  <c r="G18" i="35"/>
  <c r="G10" i="35"/>
  <c r="F10" i="35"/>
  <c r="C72" i="35"/>
  <c r="D60" i="35"/>
  <c r="C60" i="35"/>
  <c r="C50" i="35"/>
  <c r="C40" i="35"/>
  <c r="C29" i="35"/>
  <c r="C19" i="35"/>
  <c r="E39" i="35"/>
  <c r="E59" i="35"/>
  <c r="E58" i="35"/>
  <c r="E57" i="35"/>
  <c r="E56" i="35"/>
  <c r="E55" i="35"/>
  <c r="E54" i="35"/>
  <c r="E53" i="35"/>
  <c r="E52" i="35"/>
  <c r="E51" i="35"/>
  <c r="E49" i="35"/>
  <c r="E48" i="35"/>
  <c r="E47" i="35"/>
  <c r="E46" i="35"/>
  <c r="E45" i="35"/>
  <c r="E44" i="35"/>
  <c r="E43" i="35"/>
  <c r="E42" i="35"/>
  <c r="E41" i="35"/>
  <c r="E38" i="35"/>
  <c r="E37" i="35"/>
  <c r="E36" i="35"/>
  <c r="E35" i="35"/>
  <c r="E34" i="35"/>
  <c r="E33" i="35"/>
  <c r="E32" i="35"/>
  <c r="E31" i="35"/>
  <c r="E30" i="35"/>
  <c r="E28" i="35"/>
  <c r="E27" i="35"/>
  <c r="E26" i="35"/>
  <c r="E25" i="35"/>
  <c r="E24" i="35"/>
  <c r="E23" i="35"/>
  <c r="E22" i="35"/>
  <c r="E21" i="35"/>
  <c r="E20" i="35"/>
  <c r="E18" i="35"/>
  <c r="E17" i="35"/>
  <c r="E16" i="35"/>
  <c r="E15" i="35"/>
  <c r="E14" i="35"/>
  <c r="E13" i="35"/>
  <c r="E12" i="35"/>
  <c r="E11" i="35"/>
  <c r="E10" i="35"/>
  <c r="E29" i="35" l="1"/>
  <c r="E19" i="35"/>
  <c r="G29" i="35"/>
  <c r="E60" i="35"/>
  <c r="G60" i="35"/>
  <c r="G19" i="35"/>
  <c r="E40" i="35"/>
  <c r="G40" i="35"/>
  <c r="E50" i="35"/>
  <c r="G50" i="35"/>
  <c r="E61" i="35" l="1"/>
  <c r="G61" i="35"/>
  <c r="F73" i="35" s="1"/>
  <c r="F74" i="35" s="1"/>
</calcChain>
</file>

<file path=xl/sharedStrings.xml><?xml version="1.0" encoding="utf-8"?>
<sst xmlns="http://schemas.openxmlformats.org/spreadsheetml/2006/main" count="99" uniqueCount="82">
  <si>
    <t>CARGA MAXIMA</t>
  </si>
  <si>
    <t>CARGA MEDIA</t>
  </si>
  <si>
    <t>CARGA MINIMA</t>
  </si>
  <si>
    <t>ALGEBRA</t>
  </si>
  <si>
    <t>GEOMETRIA Y TRIGONOMETRIA</t>
  </si>
  <si>
    <t>CREDITOS</t>
  </si>
  <si>
    <t>GEOMETRIA ANALITICA</t>
  </si>
  <si>
    <t>FISICA II</t>
  </si>
  <si>
    <t>COMPUTACION BASICA I</t>
  </si>
  <si>
    <t>EXPRESION ORAL Y ESCRITA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</si>
  <si>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</si>
  <si>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</si>
  <si>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</si>
  <si>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</si>
  <si>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</si>
  <si>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</si>
  <si>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</si>
  <si>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</si>
  <si>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</si>
  <si>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</si>
  <si>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</si>
  <si>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</si>
  <si>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</si>
  <si>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FISICA I</t>
  </si>
  <si>
    <t>QUIMICA I</t>
  </si>
  <si>
    <t>INGLES III</t>
  </si>
  <si>
    <t>COMUNICACION CIENTIFICA</t>
  </si>
  <si>
    <t>DIBUJO TECNICO I</t>
  </si>
  <si>
    <t>TOTAL DE CREDITOS</t>
  </si>
  <si>
    <t>CALCULO DIFERENCIAL</t>
  </si>
  <si>
    <t>QUIMICA II</t>
  </si>
  <si>
    <t>INGLES IV</t>
  </si>
  <si>
    <t>DIBUJO TECNICO II</t>
  </si>
  <si>
    <t>CALCULO INTEGRAL</t>
  </si>
  <si>
    <t>QUIMICA III</t>
  </si>
  <si>
    <t>INGLES V</t>
  </si>
  <si>
    <t>ORIENTACIÓN JUVENIL Y PROF. III</t>
  </si>
  <si>
    <t>PROBABILIDAD Y ESTADISTICA</t>
  </si>
  <si>
    <t>FÍSICA IV</t>
  </si>
  <si>
    <t>QUIMICA IV</t>
  </si>
  <si>
    <t>INGLES VI</t>
  </si>
  <si>
    <t>ORIENTACIÓN JUVENIL Y PROF. IV</t>
  </si>
  <si>
    <t>ENTORNO SOCIOECONOMICO DE MEX</t>
  </si>
  <si>
    <t>COMPONENTES ELECTRÓNICOS</t>
  </si>
  <si>
    <t>FUNDAMENTOS DE ELCTRO. DE C.C.</t>
  </si>
  <si>
    <t>PROCEDIMIENTOS INDUSTRIALES</t>
  </si>
  <si>
    <t>CIRCUITOS LÓGICOS</t>
  </si>
  <si>
    <t>FUNDAMENTOS DE ELECT. DE C.A.</t>
  </si>
  <si>
    <t>MÁQUINAS ELÉCTRICAS DE C.C. Y C.A.</t>
  </si>
  <si>
    <t>CTR ELECTROMAGNÉTICO DE MAQU. ELECT. DE C.A.</t>
  </si>
  <si>
    <t>SENSORES</t>
  </si>
  <si>
    <t>INST. ELÉCTRICAS RESIDENCIALES</t>
  </si>
  <si>
    <t>CTRL. ELECTR. DE MAQU. ELÉCT. DE C.C. Y C.A.</t>
  </si>
  <si>
    <t>INTR. A LA ROBÓTICA</t>
  </si>
  <si>
    <t>CTRL. LÓGICOS PRORAM.</t>
  </si>
  <si>
    <t>1ER. NIVEL</t>
  </si>
  <si>
    <t>2DO. NIVEL</t>
  </si>
  <si>
    <t>3ER. NIVEL</t>
  </si>
  <si>
    <t>UNIDADES DE APRENDIZAJE</t>
  </si>
  <si>
    <t>SEM</t>
  </si>
  <si>
    <t>SUBTOTAL</t>
  </si>
  <si>
    <t>4TO.  NIVEL</t>
  </si>
  <si>
    <t>5TO.  NIVEL</t>
  </si>
  <si>
    <t>6TO.  NIVEL</t>
  </si>
  <si>
    <t>TRAYECTORIA DEL ALUMNO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</si>
  <si>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</si>
  <si>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</si>
  <si>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</si>
  <si>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</si>
  <si>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</si>
  <si>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</si>
  <si>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ACADEMICA</t>
  </si>
  <si>
    <t>OPTATIVA (HERRAMIENTAS VIRTUALES)</t>
  </si>
  <si>
    <t>OPTATIVA (INTRO. A LOS MICROCONTROLADORES)</t>
  </si>
  <si>
    <t>OPTATIVA (INST. ELEC. INDIST., INTEG. EN SIST. AUTOMATIZADOS)</t>
  </si>
  <si>
    <t xml:space="preserve">S I S T E M A S    D E   C O N T R O L    E L É C T R I C O </t>
  </si>
  <si>
    <t>I</t>
  </si>
  <si>
    <t>NC</t>
  </si>
  <si>
    <t>NC =</t>
  </si>
  <si>
    <t>NO CURSADA</t>
  </si>
  <si>
    <t>I =</t>
  </si>
  <si>
    <t>INCRITA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</si>
</sst>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99">
    <xf numFmtId="0" fontId="0" fillId="0" borderId="0" xfId="0"/>
    <xf numFmtId="0" fontId="2" fillId="0" borderId="9" xfId="0" applyFont="1" applyBorder="1"/>
    <xf numFmtId="0" fontId="2" fillId="0" borderId="15" xfId="0" applyFont="1" applyBorder="1"/>
    <xf numFmtId="2" fontId="0" fillId="0" borderId="0" xfId="0" applyNumberFormat="1"/>
    <xf numFmtId="0" fontId="2" fillId="0" borderId="17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8" xfId="0" applyFont="1" applyBorder="1"/>
    <xf numFmtId="0" fontId="0" fillId="0" borderId="2" xfId="0" applyBorder="1"/>
    <xf numFmtId="0" fontId="0" fillId="0" borderId="22" xfId="0" applyBorder="1"/>
    <xf numFmtId="2" fontId="1" fillId="2" borderId="0" xfId="0" applyNumberFormat="1" applyFont="1" applyFill="1"/>
    <xf numFmtId="0" fontId="2" fillId="5" borderId="15" xfId="0" applyFont="1" applyFill="1" applyBorder="1"/>
    <xf numFmtId="0" fontId="2" fillId="5" borderId="9" xfId="0" applyFont="1" applyFill="1" applyBorder="1"/>
    <xf numFmtId="0" fontId="2" fillId="5" borderId="13" xfId="0" applyFont="1" applyFill="1" applyBorder="1"/>
    <xf numFmtId="0" fontId="2" fillId="0" borderId="0" xfId="0" applyFont="1"/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/>
    <xf numFmtId="0" fontId="5" fillId="2" borderId="30" xfId="0" applyFont="1" applyFill="1" applyBorder="1"/>
    <xf numFmtId="0" fontId="5" fillId="0" borderId="31" xfId="0" applyFont="1" applyBorder="1" applyAlignment="1">
      <alignment horizontal="center" vertical="center" wrapText="1"/>
    </xf>
    <xf numFmtId="0" fontId="6" fillId="0" borderId="9" xfId="0" applyFont="1" applyBorder="1" applyProtection="1"/>
    <xf numFmtId="0" fontId="6" fillId="0" borderId="16" xfId="0" applyFont="1" applyBorder="1" applyProtection="1"/>
    <xf numFmtId="0" fontId="2" fillId="0" borderId="16" xfId="0" applyFont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6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2" xfId="0" applyFont="1" applyBorder="1"/>
    <xf numFmtId="0" fontId="5" fillId="0" borderId="1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4" fillId="0" borderId="32" xfId="0" applyFont="1" applyBorder="1" applyAlignment="1" applyProtection="1">
      <alignment horizontal="left" vertical="center" wrapText="1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2" fillId="3" borderId="2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2" fillId="3" borderId="8" xfId="0" applyFont="1" applyFill="1" applyBorder="1"/>
    <xf numFmtId="0" fontId="5" fillId="3" borderId="24" xfId="0" applyFont="1" applyFill="1" applyBorder="1"/>
    <xf numFmtId="0" fontId="5" fillId="3" borderId="25" xfId="0" applyFont="1" applyFill="1" applyBorder="1"/>
    <xf numFmtId="0" fontId="5" fillId="3" borderId="27" xfId="0" applyFont="1" applyFill="1" applyBorder="1"/>
    <xf numFmtId="0" fontId="5" fillId="3" borderId="8" xfId="0" applyFont="1" applyFill="1" applyBorder="1"/>
    <xf numFmtId="0" fontId="5" fillId="3" borderId="26" xfId="0" applyFont="1" applyFill="1" applyBorder="1"/>
    <xf numFmtId="0" fontId="5" fillId="3" borderId="22" xfId="0" applyFont="1" applyFill="1" applyBorder="1" applyAlignment="1">
      <alignment horizontal="left" vertical="center"/>
    </xf>
    <xf numFmtId="0" fontId="2" fillId="3" borderId="0" xfId="0" applyFont="1" applyFill="1"/>
    <xf numFmtId="0" fontId="0" fillId="3" borderId="19" xfId="0" applyFill="1" applyBorder="1"/>
    <xf numFmtId="0" fontId="2" fillId="3" borderId="24" xfId="0" applyFont="1" applyFill="1" applyBorder="1"/>
    <xf numFmtId="0" fontId="2" fillId="3" borderId="25" xfId="0" applyFont="1" applyFill="1" applyBorder="1"/>
    <xf numFmtId="0" fontId="5" fillId="3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29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5" fillId="0" borderId="30" xfId="0" applyFont="1" applyFill="1" applyBorder="1"/>
    <xf numFmtId="0" fontId="4" fillId="5" borderId="32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 applyProtection="1">
      <alignment horizontal="center"/>
    </xf>
    <xf numFmtId="0" fontId="0" fillId="0" borderId="34" xfId="0" applyBorder="1"/>
    <xf numFmtId="0" fontId="5" fillId="0" borderId="1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5" fillId="0" borderId="0" xfId="0" applyFont="1" applyProtection="1"/>
    <xf numFmtId="0" fontId="1" fillId="0" borderId="0" xfId="0" applyFont="1" applyAlignment="1">
      <alignment horizontal="right"/>
    </xf>
    <xf numFmtId="0" fontId="5" fillId="0" borderId="0" xfId="0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33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37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>
      <alignment horizontal="center" vertical="center" textRotation="90"/>
    </xf>
    <xf numFmtId="0" fontId="1" fillId="5" borderId="19" xfId="0" applyFont="1" applyFill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5" fillId="0" borderId="21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82"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9900"/>
      <color rgb="FFCC0066"/>
      <color rgb="FF600020"/>
      <color rgb="FF9900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1</xdr:row>
      <xdr:rowOff>38100</xdr:rowOff>
    </xdr:from>
    <xdr:to>
      <xdr:col>6</xdr:col>
      <xdr:colOff>405788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199C09-AC67-4506-A483-8E03C5C35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228600"/>
          <a:ext cx="805838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75"/>
  <sheetViews>
    <sheetView tabSelected="1" topLeftCell="A49" zoomScaleNormal="100" workbookViewId="0">
      <selection activeCell="D69" sqref="D69:E69"/>
    </sheetView>
  </sheetViews>
  <sheetFormatPr baseColWidth="10" defaultRowHeight="15" x14ac:dyDescent="0.25"/>
  <cols>
    <col min="1" max="1" width="5.5703125" customWidth="1"/>
    <col min="2" max="2" width="43.42578125" style="15" customWidth="1"/>
    <col min="4" max="4" width="14.5703125" customWidth="1"/>
    <col min="6" max="6" width="13.5703125" customWidth="1"/>
    <col min="15" max="15" width="0" hidden="1" customWidth="1"/>
  </cols>
  <sheetData>
    <row r="1" spans="1:7" x14ac:dyDescent="0.25">
      <c r="B1" s="78" t="s">
        <v>75</v>
      </c>
      <c r="C1" s="79"/>
      <c r="D1" s="79"/>
      <c r="E1" s="79"/>
    </row>
    <row r="3" spans="1:7" x14ac:dyDescent="0.25">
      <c r="B3" s="15" t="s">
        <v>28</v>
      </c>
      <c r="C3" s="3">
        <v>245.09000000000009</v>
      </c>
    </row>
    <row r="4" spans="1:7" x14ac:dyDescent="0.25">
      <c r="B4" s="15" t="s">
        <v>0</v>
      </c>
      <c r="C4" s="3">
        <v>81.696666666666701</v>
      </c>
    </row>
    <row r="5" spans="1:7" x14ac:dyDescent="0.25">
      <c r="B5" s="15" t="s">
        <v>1</v>
      </c>
      <c r="C5" s="11">
        <v>40.84833333333335</v>
      </c>
    </row>
    <row r="6" spans="1:7" x14ac:dyDescent="0.25">
      <c r="B6" s="15" t="s">
        <v>2</v>
      </c>
      <c r="C6" s="3">
        <v>27.232222222222234</v>
      </c>
    </row>
    <row r="7" spans="1:7" ht="15.75" thickBot="1" x14ac:dyDescent="0.3">
      <c r="F7" s="80"/>
      <c r="G7" s="80"/>
    </row>
    <row r="8" spans="1:7" ht="15.75" thickBot="1" x14ac:dyDescent="0.3">
      <c r="A8" s="15"/>
      <c r="C8" s="15"/>
      <c r="D8" s="15"/>
      <c r="E8" s="15"/>
      <c r="F8" s="81" t="s">
        <v>64</v>
      </c>
      <c r="G8" s="82"/>
    </row>
    <row r="9" spans="1:7" ht="26.25" thickBot="1" x14ac:dyDescent="0.3">
      <c r="A9" s="16" t="s">
        <v>59</v>
      </c>
      <c r="B9" s="48" t="s">
        <v>58</v>
      </c>
      <c r="C9" s="5" t="s">
        <v>5</v>
      </c>
      <c r="D9" s="6" t="s">
        <v>65</v>
      </c>
      <c r="E9" s="7" t="s">
        <v>69</v>
      </c>
      <c r="F9" s="5" t="s">
        <v>66</v>
      </c>
      <c r="G9" s="6" t="s">
        <v>67</v>
      </c>
    </row>
    <row r="10" spans="1:7" ht="15.75" thickBot="1" x14ac:dyDescent="0.3">
      <c r="A10" s="83" t="s">
        <v>55</v>
      </c>
      <c r="B10" s="20" t="s">
        <v>3</v>
      </c>
      <c r="C10" s="21">
        <v>5.62</v>
      </c>
      <c r="D10" s="60">
        <v>6</v>
      </c>
      <c r="E10" s="22">
        <f>IF(D10&gt;=6,C10,"0")</f>
        <v>5.62</v>
      </c>
      <c r="F10" s="23" t="str">
        <f>IF(D10="NC","NO CURSADA",IF(D10="I","INSCRITO",IF(D10&gt;5,"APROBADO","REPROBADO")))</f>
        <v>APROBADO</v>
      </c>
      <c r="G10" s="22">
        <f>IF(D10="I",C10,IF(D10&lt;=5,C10,))</f>
        <v>0</v>
      </c>
    </row>
    <row r="11" spans="1:7" ht="15.75" thickBot="1" x14ac:dyDescent="0.3">
      <c r="A11" s="83"/>
      <c r="B11" s="20" t="s">
        <v>8</v>
      </c>
      <c r="C11" s="24">
        <v>4.5</v>
      </c>
      <c r="D11" s="60">
        <v>6</v>
      </c>
      <c r="E11" s="25">
        <f t="shared" ref="E11:E18" si="0">IF(D11&gt;=6,C11,"0")</f>
        <v>4.5</v>
      </c>
      <c r="F11" s="23" t="str">
        <f t="shared" ref="F11:F18" si="1">IF(D11="NC","NO CURSADA",IF(D11="I","INSCRITO",IF(D11&gt;5,"APROBADO","REPROBADO")))</f>
        <v>APROBADO</v>
      </c>
      <c r="G11" s="22">
        <f t="shared" ref="G11:G18" si="2">IF(D11="I",C11,IF(D11&lt;=5,C11,))</f>
        <v>0</v>
      </c>
    </row>
    <row r="12" spans="1:7" ht="15.75" thickBot="1" x14ac:dyDescent="0.3">
      <c r="A12" s="83"/>
      <c r="B12" s="20" t="s">
        <v>9</v>
      </c>
      <c r="C12" s="24">
        <v>4.5</v>
      </c>
      <c r="D12" s="60">
        <v>6</v>
      </c>
      <c r="E12" s="25">
        <f t="shared" si="0"/>
        <v>4.5</v>
      </c>
      <c r="F12" s="23" t="str">
        <f t="shared" si="1"/>
        <v>APROBADO</v>
      </c>
      <c r="G12" s="22">
        <f t="shared" si="2"/>
        <v>0</v>
      </c>
    </row>
    <row r="13" spans="1:7" ht="15.75" thickBot="1" x14ac:dyDescent="0.3">
      <c r="A13" s="83"/>
      <c r="B13" s="20" t="s">
        <v>10</v>
      </c>
      <c r="C13" s="24">
        <v>5.62</v>
      </c>
      <c r="D13" s="60">
        <v>6</v>
      </c>
      <c r="E13" s="25">
        <f t="shared" si="0"/>
        <v>5.62</v>
      </c>
      <c r="F13" s="23" t="str">
        <f t="shared" si="1"/>
        <v>APROBADO</v>
      </c>
      <c r="G13" s="22">
        <f t="shared" si="2"/>
        <v>0</v>
      </c>
    </row>
    <row r="14" spans="1:7" ht="15.75" thickBot="1" x14ac:dyDescent="0.3">
      <c r="A14" s="83"/>
      <c r="B14" s="20" t="s">
        <v>11</v>
      </c>
      <c r="C14" s="24">
        <v>3.37</v>
      </c>
      <c r="D14" s="60">
        <v>6</v>
      </c>
      <c r="E14" s="25">
        <f t="shared" si="0"/>
        <v>3.37</v>
      </c>
      <c r="F14" s="23" t="str">
        <f t="shared" si="1"/>
        <v>APROBADO</v>
      </c>
      <c r="G14" s="22">
        <f t="shared" si="2"/>
        <v>0</v>
      </c>
    </row>
    <row r="15" spans="1:7" ht="15.75" thickBot="1" x14ac:dyDescent="0.3">
      <c r="A15" s="83"/>
      <c r="B15" s="20" t="s">
        <v>12</v>
      </c>
      <c r="C15" s="24">
        <v>4.5</v>
      </c>
      <c r="D15" s="60">
        <v>6</v>
      </c>
      <c r="E15" s="25">
        <f t="shared" si="0"/>
        <v>4.5</v>
      </c>
      <c r="F15" s="23" t="str">
        <f t="shared" si="1"/>
        <v>APROBADO</v>
      </c>
      <c r="G15" s="22">
        <f t="shared" si="2"/>
        <v>0</v>
      </c>
    </row>
    <row r="16" spans="1:7" ht="15.75" thickBot="1" x14ac:dyDescent="0.3">
      <c r="A16" s="83"/>
      <c r="B16" s="20" t="s">
        <v>13</v>
      </c>
      <c r="C16" s="24">
        <v>0</v>
      </c>
      <c r="D16" s="60">
        <v>6</v>
      </c>
      <c r="E16" s="25">
        <f t="shared" si="0"/>
        <v>0</v>
      </c>
      <c r="F16" s="23" t="str">
        <f t="shared" si="1"/>
        <v>APROBADO</v>
      </c>
      <c r="G16" s="22">
        <f t="shared" si="2"/>
        <v>0</v>
      </c>
    </row>
    <row r="17" spans="1:7" ht="15.75" thickBot="1" x14ac:dyDescent="0.3">
      <c r="A17" s="83"/>
      <c r="B17" s="20" t="s">
        <v>14</v>
      </c>
      <c r="C17" s="24">
        <v>3.37</v>
      </c>
      <c r="D17" s="60">
        <v>6</v>
      </c>
      <c r="E17" s="25">
        <f t="shared" si="0"/>
        <v>3.37</v>
      </c>
      <c r="F17" s="23" t="str">
        <f t="shared" si="1"/>
        <v>APROBADO</v>
      </c>
      <c r="G17" s="22">
        <f t="shared" si="2"/>
        <v>0</v>
      </c>
    </row>
    <row r="18" spans="1:7" ht="15.75" thickBot="1" x14ac:dyDescent="0.3">
      <c r="A18" s="84"/>
      <c r="B18" s="20" t="s">
        <v>15</v>
      </c>
      <c r="C18" s="24">
        <v>3.37</v>
      </c>
      <c r="D18" s="60">
        <v>6</v>
      </c>
      <c r="E18" s="25">
        <f t="shared" si="0"/>
        <v>3.37</v>
      </c>
      <c r="F18" s="23" t="str">
        <f t="shared" si="1"/>
        <v>APROBADO</v>
      </c>
      <c r="G18" s="22">
        <f t="shared" si="2"/>
        <v>0</v>
      </c>
    </row>
    <row r="19" spans="1:7" ht="15.75" thickBot="1" x14ac:dyDescent="0.3">
      <c r="A19" s="33"/>
      <c r="B19" s="41" t="s">
        <v>60</v>
      </c>
      <c r="C19" s="35">
        <f>SUM(C10:C18)</f>
        <v>34.85</v>
      </c>
      <c r="D19" s="36">
        <f>SUM(C10:C18)</f>
        <v>34.85</v>
      </c>
      <c r="E19" s="40">
        <f>SUM(E10:E18)</f>
        <v>34.85</v>
      </c>
      <c r="F19" s="58"/>
      <c r="G19" s="39">
        <f>SUM(G10:G18)</f>
        <v>0</v>
      </c>
    </row>
    <row r="20" spans="1:7" ht="15.75" thickBot="1" x14ac:dyDescent="0.3">
      <c r="A20" s="85" t="s">
        <v>56</v>
      </c>
      <c r="B20" s="28" t="s">
        <v>4</v>
      </c>
      <c r="C20" s="2">
        <v>5.62</v>
      </c>
      <c r="D20" s="60">
        <v>6</v>
      </c>
      <c r="E20" s="22">
        <f>IF(D20&gt;=6,C20,"0")</f>
        <v>5.62</v>
      </c>
      <c r="F20" s="23" t="str">
        <f>IF(D20="NC","NO CURSADA",IF(D20="I","INSCRITO",IF(D20&gt;5,"APROBADO","REPROBADO")))</f>
        <v>APROBADO</v>
      </c>
      <c r="G20" s="22">
        <f>IF(D20="I",C20,IF(D20&lt;=5,C20,))</f>
        <v>0</v>
      </c>
    </row>
    <row r="21" spans="1:7" ht="15.75" thickBot="1" x14ac:dyDescent="0.3">
      <c r="A21" s="83"/>
      <c r="B21" s="29" t="s">
        <v>16</v>
      </c>
      <c r="C21" s="1">
        <v>3.37</v>
      </c>
      <c r="D21" s="60">
        <v>6</v>
      </c>
      <c r="E21" s="25">
        <f t="shared" ref="E21:E28" si="3">IF(D21&gt;=6,C21,"0")</f>
        <v>3.37</v>
      </c>
      <c r="F21" s="23" t="str">
        <f t="shared" ref="F21:F28" si="4">IF(D21="NC","NO CURSADA",IF(D21="I","INSCRITO",IF(D21&gt;5,"APROBADO","REPROBADO")))</f>
        <v>APROBADO</v>
      </c>
      <c r="G21" s="22">
        <f t="shared" ref="G21:G28" si="5">IF(D21="I",C21,IF(D21&lt;=5,C21,))</f>
        <v>0</v>
      </c>
    </row>
    <row r="22" spans="1:7" ht="15.75" thickBot="1" x14ac:dyDescent="0.3">
      <c r="A22" s="83"/>
      <c r="B22" s="29" t="s">
        <v>17</v>
      </c>
      <c r="C22" s="1">
        <v>4.5</v>
      </c>
      <c r="D22" s="60">
        <v>6</v>
      </c>
      <c r="E22" s="25">
        <f t="shared" si="3"/>
        <v>4.5</v>
      </c>
      <c r="F22" s="23" t="str">
        <f t="shared" si="4"/>
        <v>APROBADO</v>
      </c>
      <c r="G22" s="22">
        <f t="shared" si="5"/>
        <v>0</v>
      </c>
    </row>
    <row r="23" spans="1:7" ht="15.75" thickBot="1" x14ac:dyDescent="0.3">
      <c r="A23" s="83"/>
      <c r="B23" s="29" t="s">
        <v>18</v>
      </c>
      <c r="C23" s="1">
        <v>5.62</v>
      </c>
      <c r="D23" s="60">
        <v>6</v>
      </c>
      <c r="E23" s="25">
        <f t="shared" si="3"/>
        <v>5.62</v>
      </c>
      <c r="F23" s="23" t="str">
        <f t="shared" si="4"/>
        <v>APROBADO</v>
      </c>
      <c r="G23" s="22">
        <f t="shared" si="5"/>
        <v>0</v>
      </c>
    </row>
    <row r="24" spans="1:7" ht="15.75" thickBot="1" x14ac:dyDescent="0.3">
      <c r="A24" s="83"/>
      <c r="B24" s="29" t="s">
        <v>19</v>
      </c>
      <c r="C24" s="1">
        <v>4.5</v>
      </c>
      <c r="D24" s="60">
        <v>6</v>
      </c>
      <c r="E24" s="25">
        <f t="shared" si="3"/>
        <v>4.5</v>
      </c>
      <c r="F24" s="23" t="str">
        <f t="shared" si="4"/>
        <v>APROBADO</v>
      </c>
      <c r="G24" s="22">
        <f t="shared" si="5"/>
        <v>0</v>
      </c>
    </row>
    <row r="25" spans="1:7" ht="15.75" thickBot="1" x14ac:dyDescent="0.3">
      <c r="A25" s="83"/>
      <c r="B25" s="29" t="s">
        <v>20</v>
      </c>
      <c r="C25" s="1">
        <v>5.62</v>
      </c>
      <c r="D25" s="60">
        <v>6</v>
      </c>
      <c r="E25" s="25">
        <f t="shared" si="3"/>
        <v>5.62</v>
      </c>
      <c r="F25" s="23" t="str">
        <f t="shared" si="4"/>
        <v>APROBADO</v>
      </c>
      <c r="G25" s="22">
        <f t="shared" si="5"/>
        <v>0</v>
      </c>
    </row>
    <row r="26" spans="1:7" ht="15.75" thickBot="1" x14ac:dyDescent="0.3">
      <c r="A26" s="83"/>
      <c r="B26" s="29" t="s">
        <v>21</v>
      </c>
      <c r="C26" s="1">
        <v>3.37</v>
      </c>
      <c r="D26" s="60">
        <v>6</v>
      </c>
      <c r="E26" s="25">
        <f t="shared" si="3"/>
        <v>3.37</v>
      </c>
      <c r="F26" s="23" t="str">
        <f t="shared" si="4"/>
        <v>APROBADO</v>
      </c>
      <c r="G26" s="22">
        <f t="shared" si="5"/>
        <v>0</v>
      </c>
    </row>
    <row r="27" spans="1:7" ht="15.75" thickBot="1" x14ac:dyDescent="0.3">
      <c r="A27" s="83"/>
      <c r="B27" s="29" t="s">
        <v>22</v>
      </c>
      <c r="C27" s="1">
        <v>0</v>
      </c>
      <c r="D27" s="60">
        <v>6</v>
      </c>
      <c r="E27" s="25">
        <f t="shared" si="3"/>
        <v>0</v>
      </c>
      <c r="F27" s="23" t="str">
        <f t="shared" si="4"/>
        <v>APROBADO</v>
      </c>
      <c r="G27" s="22">
        <f t="shared" si="5"/>
        <v>0</v>
      </c>
    </row>
    <row r="28" spans="1:7" ht="36.75" customHeight="1" thickBot="1" x14ac:dyDescent="0.3">
      <c r="A28" s="83"/>
      <c r="B28" s="30" t="s">
        <v>68</v>
      </c>
      <c r="C28" s="8">
        <v>3.37</v>
      </c>
      <c r="D28" s="60">
        <v>6</v>
      </c>
      <c r="E28" s="25">
        <f t="shared" si="3"/>
        <v>3.37</v>
      </c>
      <c r="F28" s="23" t="str">
        <f t="shared" si="4"/>
        <v>APROBADO</v>
      </c>
      <c r="G28" s="22">
        <f t="shared" si="5"/>
        <v>0</v>
      </c>
    </row>
    <row r="29" spans="1:7" ht="15.75" thickBot="1" x14ac:dyDescent="0.3">
      <c r="A29" s="42"/>
      <c r="B29" s="34" t="s">
        <v>60</v>
      </c>
      <c r="C29" s="35">
        <f>SUM(C20:C28)</f>
        <v>35.97</v>
      </c>
      <c r="D29" s="36">
        <f>SUM(C20:C28)</f>
        <v>35.97</v>
      </c>
      <c r="E29" s="37">
        <f>SUM(E20:E28)</f>
        <v>35.97</v>
      </c>
      <c r="F29" s="58"/>
      <c r="G29" s="39">
        <f>SUM(G20:G28)</f>
        <v>0</v>
      </c>
    </row>
    <row r="30" spans="1:7" ht="15.75" customHeight="1" thickBot="1" x14ac:dyDescent="0.3">
      <c r="A30" s="75" t="s">
        <v>57</v>
      </c>
      <c r="B30" s="49" t="s">
        <v>6</v>
      </c>
      <c r="C30" s="2">
        <v>5.62</v>
      </c>
      <c r="D30" s="60">
        <v>6</v>
      </c>
      <c r="E30" s="22">
        <f>IF(D30&gt;=6,C30,"0")</f>
        <v>5.62</v>
      </c>
      <c r="F30" s="23" t="str">
        <f>IF(D30="NC","NO CURSADA",IF(D30="I","INSCRITO",IF(D30&gt;5,"APROBADO","REPROBADO")))</f>
        <v>APROBADO</v>
      </c>
      <c r="G30" s="22">
        <f>IF(D30="I",C30,IF(D30&lt;=5,C30,))</f>
        <v>0</v>
      </c>
    </row>
    <row r="31" spans="1:7" ht="15.75" thickBot="1" x14ac:dyDescent="0.3">
      <c r="A31" s="76"/>
      <c r="B31" s="50" t="s">
        <v>23</v>
      </c>
      <c r="C31" s="1">
        <v>5.62</v>
      </c>
      <c r="D31" s="60">
        <v>6</v>
      </c>
      <c r="E31" s="25">
        <f t="shared" ref="E31:E38" si="6">IF(D31&gt;=6,C31,"0")</f>
        <v>5.62</v>
      </c>
      <c r="F31" s="23" t="str">
        <f t="shared" ref="F31:F38" si="7">IF(D31="NC","NO CURSADA",IF(D31="I","INSCRITO",IF(D31&gt;5,"APROBADO","REPROBADO")))</f>
        <v>APROBADO</v>
      </c>
      <c r="G31" s="22">
        <f t="shared" ref="G31:G38" si="8">IF(D31="I",C31,IF(D31&lt;=5,C31,))</f>
        <v>0</v>
      </c>
    </row>
    <row r="32" spans="1:7" ht="15.75" thickBot="1" x14ac:dyDescent="0.3">
      <c r="A32" s="76"/>
      <c r="B32" s="50" t="s">
        <v>24</v>
      </c>
      <c r="C32" s="1">
        <v>4.5</v>
      </c>
      <c r="D32" s="60">
        <v>6</v>
      </c>
      <c r="E32" s="25">
        <f t="shared" si="6"/>
        <v>4.5</v>
      </c>
      <c r="F32" s="23" t="str">
        <f t="shared" si="7"/>
        <v>APROBADO</v>
      </c>
      <c r="G32" s="22">
        <f t="shared" si="8"/>
        <v>0</v>
      </c>
    </row>
    <row r="33" spans="1:7" ht="15.75" thickBot="1" x14ac:dyDescent="0.3">
      <c r="A33" s="76"/>
      <c r="B33" s="50" t="s">
        <v>25</v>
      </c>
      <c r="C33" s="1">
        <v>6.75</v>
      </c>
      <c r="D33" s="60">
        <v>6</v>
      </c>
      <c r="E33" s="25">
        <f t="shared" si="6"/>
        <v>6.75</v>
      </c>
      <c r="F33" s="23" t="str">
        <f t="shared" si="7"/>
        <v>APROBADO</v>
      </c>
      <c r="G33" s="22">
        <f t="shared" si="8"/>
        <v>0</v>
      </c>
    </row>
    <row r="34" spans="1:7" ht="15.75" thickBot="1" x14ac:dyDescent="0.3">
      <c r="A34" s="76"/>
      <c r="B34" s="50" t="s">
        <v>26</v>
      </c>
      <c r="C34" s="1">
        <v>3.37</v>
      </c>
      <c r="D34" s="60">
        <v>6</v>
      </c>
      <c r="E34" s="25">
        <f t="shared" si="6"/>
        <v>3.37</v>
      </c>
      <c r="F34" s="23" t="str">
        <f t="shared" si="7"/>
        <v>APROBADO</v>
      </c>
      <c r="G34" s="22">
        <f t="shared" si="8"/>
        <v>0</v>
      </c>
    </row>
    <row r="35" spans="1:7" ht="15.75" thickBot="1" x14ac:dyDescent="0.3">
      <c r="A35" s="76"/>
      <c r="B35" s="50" t="s">
        <v>27</v>
      </c>
      <c r="C35" s="1">
        <v>5.62</v>
      </c>
      <c r="D35" s="60">
        <v>6</v>
      </c>
      <c r="E35" s="25">
        <f t="shared" si="6"/>
        <v>5.62</v>
      </c>
      <c r="F35" s="23" t="str">
        <f t="shared" si="7"/>
        <v>APROBADO</v>
      </c>
      <c r="G35" s="22">
        <f t="shared" si="8"/>
        <v>0</v>
      </c>
    </row>
    <row r="36" spans="1:7" ht="15.75" thickBot="1" x14ac:dyDescent="0.3">
      <c r="A36" s="76"/>
      <c r="B36" s="50" t="s">
        <v>42</v>
      </c>
      <c r="C36" s="1">
        <v>3.37</v>
      </c>
      <c r="D36" s="60">
        <v>6</v>
      </c>
      <c r="E36" s="25">
        <f t="shared" si="6"/>
        <v>3.37</v>
      </c>
      <c r="F36" s="23" t="str">
        <f t="shared" si="7"/>
        <v>APROBADO</v>
      </c>
      <c r="G36" s="22">
        <f t="shared" si="8"/>
        <v>0</v>
      </c>
    </row>
    <row r="37" spans="1:7" ht="15.75" thickBot="1" x14ac:dyDescent="0.3">
      <c r="A37" s="76"/>
      <c r="B37" s="50" t="s">
        <v>43</v>
      </c>
      <c r="C37" s="1">
        <v>4.5</v>
      </c>
      <c r="D37" s="60">
        <v>6</v>
      </c>
      <c r="E37" s="25">
        <f t="shared" si="6"/>
        <v>4.5</v>
      </c>
      <c r="F37" s="23" t="str">
        <f t="shared" si="7"/>
        <v>APROBADO</v>
      </c>
      <c r="G37" s="22">
        <f t="shared" si="8"/>
        <v>0</v>
      </c>
    </row>
    <row r="38" spans="1:7" ht="15.75" thickBot="1" x14ac:dyDescent="0.3">
      <c r="A38" s="76"/>
      <c r="B38" s="50" t="s">
        <v>44</v>
      </c>
      <c r="C38" s="1">
        <v>4.5</v>
      </c>
      <c r="D38" s="60">
        <v>6</v>
      </c>
      <c r="E38" s="25">
        <f t="shared" si="6"/>
        <v>4.5</v>
      </c>
      <c r="F38" s="23" t="str">
        <f t="shared" si="7"/>
        <v>APROBADO</v>
      </c>
      <c r="G38" s="22">
        <f t="shared" si="8"/>
        <v>0</v>
      </c>
    </row>
    <row r="39" spans="1:7" ht="15.75" thickBot="1" x14ac:dyDescent="0.3">
      <c r="A39" s="77"/>
      <c r="B39" s="51" t="s">
        <v>45</v>
      </c>
      <c r="C39" s="8">
        <v>3.37</v>
      </c>
      <c r="D39" s="60">
        <v>6</v>
      </c>
      <c r="E39" s="25">
        <f t="shared" ref="E39" si="9">IF(D39&gt;=6,C39,"0")</f>
        <v>3.37</v>
      </c>
      <c r="F39" s="23" t="str">
        <f>IF(D39="NC","NO CURSADA",IF(D39="I","INSCRITO",IF(D39&gt;5,"APROBADO","REPROBADO")))</f>
        <v>APROBADO</v>
      </c>
      <c r="G39" s="22">
        <f>IF(D39="I",C39,IF(D39&lt;=5,C39,))</f>
        <v>0</v>
      </c>
    </row>
    <row r="40" spans="1:7" ht="15.75" thickBot="1" x14ac:dyDescent="0.3">
      <c r="A40" s="43"/>
      <c r="B40" s="34" t="s">
        <v>60</v>
      </c>
      <c r="C40" s="35">
        <f>SUM(C30:C39)</f>
        <v>47.22</v>
      </c>
      <c r="D40" s="44">
        <v>47.22</v>
      </c>
      <c r="E40" s="45">
        <f>SUM(E30:E39)</f>
        <v>47.22</v>
      </c>
      <c r="F40" s="58"/>
      <c r="G40" s="35">
        <f>SUM(G30:G39)</f>
        <v>0</v>
      </c>
    </row>
    <row r="41" spans="1:7" ht="15.75" thickBot="1" x14ac:dyDescent="0.3">
      <c r="A41" s="90" t="s">
        <v>61</v>
      </c>
      <c r="B41" s="31" t="s">
        <v>29</v>
      </c>
      <c r="C41" s="2">
        <v>5.62</v>
      </c>
      <c r="D41" s="60">
        <v>6</v>
      </c>
      <c r="E41" s="22">
        <f>IF(D41&gt;=6,C41,"0")</f>
        <v>5.62</v>
      </c>
      <c r="F41" s="23" t="str">
        <f>IF(D41="NC","NO CURSADA",IF(D41="I","INSCRITO",IF(D41&gt;5,"APROBADO","REPROBADO")))</f>
        <v>APROBADO</v>
      </c>
      <c r="G41" s="22">
        <f>IF(D41="I",C41,IF(D41&lt;=5,C41,))</f>
        <v>0</v>
      </c>
    </row>
    <row r="42" spans="1:7" ht="15.75" thickBot="1" x14ac:dyDescent="0.3">
      <c r="A42" s="91"/>
      <c r="B42" s="32" t="s">
        <v>7</v>
      </c>
      <c r="C42" s="1">
        <v>5.62</v>
      </c>
      <c r="D42" s="60">
        <v>6</v>
      </c>
      <c r="E42" s="25">
        <f t="shared" ref="E42:E49" si="10">IF(D42&gt;=6,C42,"0")</f>
        <v>5.62</v>
      </c>
      <c r="F42" s="23" t="str">
        <f t="shared" ref="F42:F49" si="11">IF(D42="NC","NO CURSADA",IF(D42="I","INSCRITO",IF(D42&gt;5,"APROBADO","REPROBADO")))</f>
        <v>APROBADO</v>
      </c>
      <c r="G42" s="22">
        <f t="shared" ref="G42:G49" si="12">IF(D42="I",C42,IF(D42&lt;=5,C42,))</f>
        <v>0</v>
      </c>
    </row>
    <row r="43" spans="1:7" ht="15.75" thickBot="1" x14ac:dyDescent="0.3">
      <c r="A43" s="91"/>
      <c r="B43" s="32" t="s">
        <v>30</v>
      </c>
      <c r="C43" s="1">
        <v>4.5</v>
      </c>
      <c r="D43" s="60">
        <v>6</v>
      </c>
      <c r="E43" s="25">
        <f t="shared" si="10"/>
        <v>4.5</v>
      </c>
      <c r="F43" s="23" t="str">
        <f t="shared" si="11"/>
        <v>APROBADO</v>
      </c>
      <c r="G43" s="22">
        <f t="shared" si="12"/>
        <v>0</v>
      </c>
    </row>
    <row r="44" spans="1:7" ht="15.75" thickBot="1" x14ac:dyDescent="0.3">
      <c r="A44" s="91"/>
      <c r="B44" s="32" t="s">
        <v>31</v>
      </c>
      <c r="C44" s="1">
        <v>6.75</v>
      </c>
      <c r="D44" s="60">
        <v>6</v>
      </c>
      <c r="E44" s="25">
        <f t="shared" si="10"/>
        <v>6.75</v>
      </c>
      <c r="F44" s="23" t="str">
        <f t="shared" si="11"/>
        <v>APROBADO</v>
      </c>
      <c r="G44" s="22">
        <f t="shared" si="12"/>
        <v>0</v>
      </c>
    </row>
    <row r="45" spans="1:7" ht="15.75" thickBot="1" x14ac:dyDescent="0.3">
      <c r="A45" s="91"/>
      <c r="B45" s="32" t="s">
        <v>32</v>
      </c>
      <c r="C45" s="1">
        <v>5.62</v>
      </c>
      <c r="D45" s="60">
        <v>6</v>
      </c>
      <c r="E45" s="25">
        <f t="shared" si="10"/>
        <v>5.62</v>
      </c>
      <c r="F45" s="23" t="str">
        <f t="shared" si="11"/>
        <v>APROBADO</v>
      </c>
      <c r="G45" s="22">
        <f t="shared" si="12"/>
        <v>0</v>
      </c>
    </row>
    <row r="46" spans="1:7" ht="15.75" thickBot="1" x14ac:dyDescent="0.3">
      <c r="A46" s="91"/>
      <c r="B46" s="32" t="s">
        <v>46</v>
      </c>
      <c r="C46" s="1">
        <v>5.62</v>
      </c>
      <c r="D46" s="60">
        <v>6</v>
      </c>
      <c r="E46" s="25">
        <f t="shared" si="10"/>
        <v>5.62</v>
      </c>
      <c r="F46" s="23" t="str">
        <f t="shared" si="11"/>
        <v>APROBADO</v>
      </c>
      <c r="G46" s="22">
        <f t="shared" si="12"/>
        <v>0</v>
      </c>
    </row>
    <row r="47" spans="1:7" ht="15.75" thickBot="1" x14ac:dyDescent="0.3">
      <c r="A47" s="91"/>
      <c r="B47" s="32" t="s">
        <v>47</v>
      </c>
      <c r="C47" s="1">
        <v>3.37</v>
      </c>
      <c r="D47" s="60">
        <v>6</v>
      </c>
      <c r="E47" s="25">
        <f t="shared" si="10"/>
        <v>3.37</v>
      </c>
      <c r="F47" s="23" t="str">
        <f t="shared" si="11"/>
        <v>APROBADO</v>
      </c>
      <c r="G47" s="22">
        <f t="shared" si="12"/>
        <v>0</v>
      </c>
    </row>
    <row r="48" spans="1:7" ht="15.75" thickBot="1" x14ac:dyDescent="0.3">
      <c r="A48" s="91"/>
      <c r="B48" s="32" t="s">
        <v>48</v>
      </c>
      <c r="C48" s="1">
        <v>3.37</v>
      </c>
      <c r="D48" s="60">
        <v>6</v>
      </c>
      <c r="E48" s="25">
        <f t="shared" si="10"/>
        <v>3.37</v>
      </c>
      <c r="F48" s="23" t="str">
        <f t="shared" si="11"/>
        <v>APROBADO</v>
      </c>
      <c r="G48" s="22">
        <f t="shared" si="12"/>
        <v>0</v>
      </c>
    </row>
    <row r="49" spans="1:15" ht="15.75" thickBot="1" x14ac:dyDescent="0.3">
      <c r="A49" s="92"/>
      <c r="B49" s="47" t="s">
        <v>72</v>
      </c>
      <c r="C49" s="8">
        <v>4.5</v>
      </c>
      <c r="D49" s="60">
        <v>6</v>
      </c>
      <c r="E49" s="25">
        <f t="shared" si="10"/>
        <v>4.5</v>
      </c>
      <c r="F49" s="23" t="str">
        <f t="shared" si="11"/>
        <v>APROBADO</v>
      </c>
      <c r="G49" s="22">
        <f t="shared" si="12"/>
        <v>0</v>
      </c>
      <c r="O49" s="97"/>
    </row>
    <row r="50" spans="1:15" ht="15.75" thickBot="1" x14ac:dyDescent="0.3">
      <c r="A50" s="43"/>
      <c r="B50" s="34" t="s">
        <v>60</v>
      </c>
      <c r="C50" s="35">
        <f>SUM(C41:C49)</f>
        <v>44.97</v>
      </c>
      <c r="D50" s="44">
        <f>SUM(C41:C49)</f>
        <v>44.97</v>
      </c>
      <c r="E50" s="45">
        <f>SUM(E41:E49)</f>
        <v>44.97</v>
      </c>
      <c r="F50" s="58"/>
      <c r="G50" s="35">
        <f>SUM(G41:G49)</f>
        <v>0</v>
      </c>
      <c r="O50" s="98">
        <v>0</v>
      </c>
    </row>
    <row r="51" spans="1:15" ht="15.75" thickBot="1" x14ac:dyDescent="0.3">
      <c r="A51" s="90" t="s">
        <v>62</v>
      </c>
      <c r="B51" s="28" t="s">
        <v>33</v>
      </c>
      <c r="C51" s="2">
        <v>5.62</v>
      </c>
      <c r="D51" s="60">
        <v>6</v>
      </c>
      <c r="E51" s="22">
        <f>IF(D51&gt;=6,C51,"0")</f>
        <v>5.62</v>
      </c>
      <c r="F51" s="23" t="str">
        <f>IF(D51="NC","NO CURSADA",IF(D51="I","INSCRITO",IF(D51&gt;5,"APROBADO","REPROBADO")))</f>
        <v>APROBADO</v>
      </c>
      <c r="G51" s="22">
        <f>IF(D51="I",C51,IF(D51&lt;=5,C51,))</f>
        <v>0</v>
      </c>
      <c r="O51" s="98">
        <v>1</v>
      </c>
    </row>
    <row r="52" spans="1:15" ht="15.75" thickBot="1" x14ac:dyDescent="0.3">
      <c r="A52" s="91"/>
      <c r="B52" s="29" t="s">
        <v>7</v>
      </c>
      <c r="C52" s="1">
        <v>5.62</v>
      </c>
      <c r="D52" s="60">
        <v>6</v>
      </c>
      <c r="E52" s="25">
        <f t="shared" ref="E52:E59" si="13">IF(D52&gt;=6,C52,"0")</f>
        <v>5.62</v>
      </c>
      <c r="F52" s="23" t="str">
        <f t="shared" ref="F52:F59" si="14">IF(D52="NC","NO CURSADA",IF(D52="I","INSCRITO",IF(D52&gt;5,"APROBADO","REPROBADO")))</f>
        <v>APROBADO</v>
      </c>
      <c r="G52" s="22">
        <f t="shared" ref="G52:G59" si="15">IF(D52="I",C52,IF(D52&lt;=5,C52,))</f>
        <v>0</v>
      </c>
      <c r="O52" s="98">
        <v>2</v>
      </c>
    </row>
    <row r="53" spans="1:15" ht="15.75" thickBot="1" x14ac:dyDescent="0.3">
      <c r="A53" s="91"/>
      <c r="B53" s="29" t="s">
        <v>34</v>
      </c>
      <c r="C53" s="1">
        <v>4.5</v>
      </c>
      <c r="D53" s="60">
        <v>6</v>
      </c>
      <c r="E53" s="25">
        <f t="shared" si="13"/>
        <v>4.5</v>
      </c>
      <c r="F53" s="23" t="str">
        <f t="shared" si="14"/>
        <v>APROBADO</v>
      </c>
      <c r="G53" s="22">
        <f t="shared" si="15"/>
        <v>0</v>
      </c>
      <c r="O53" s="98">
        <v>3</v>
      </c>
    </row>
    <row r="54" spans="1:15" ht="15.75" thickBot="1" x14ac:dyDescent="0.3">
      <c r="A54" s="91"/>
      <c r="B54" s="29" t="s">
        <v>35</v>
      </c>
      <c r="C54" s="1">
        <v>6.75</v>
      </c>
      <c r="D54" s="60">
        <v>6</v>
      </c>
      <c r="E54" s="25">
        <f t="shared" si="13"/>
        <v>6.75</v>
      </c>
      <c r="F54" s="23" t="str">
        <f t="shared" si="14"/>
        <v>APROBADO</v>
      </c>
      <c r="G54" s="22">
        <f t="shared" si="15"/>
        <v>0</v>
      </c>
      <c r="O54" s="98">
        <v>4</v>
      </c>
    </row>
    <row r="55" spans="1:15" ht="15.75" thickBot="1" x14ac:dyDescent="0.3">
      <c r="A55" s="91"/>
      <c r="B55" s="29" t="s">
        <v>36</v>
      </c>
      <c r="C55" s="1">
        <v>0</v>
      </c>
      <c r="D55" s="60">
        <v>6</v>
      </c>
      <c r="E55" s="25">
        <f t="shared" si="13"/>
        <v>0</v>
      </c>
      <c r="F55" s="23" t="str">
        <f t="shared" si="14"/>
        <v>APROBADO</v>
      </c>
      <c r="G55" s="22">
        <f t="shared" si="15"/>
        <v>0</v>
      </c>
      <c r="O55" s="98">
        <v>5</v>
      </c>
    </row>
    <row r="56" spans="1:15" ht="15.75" thickBot="1" x14ac:dyDescent="0.3">
      <c r="A56" s="91"/>
      <c r="B56" s="29" t="s">
        <v>49</v>
      </c>
      <c r="C56" s="1">
        <v>4.5</v>
      </c>
      <c r="D56" s="60">
        <v>6</v>
      </c>
      <c r="E56" s="25">
        <f t="shared" si="13"/>
        <v>4.5</v>
      </c>
      <c r="F56" s="23" t="str">
        <f t="shared" si="14"/>
        <v>APROBADO</v>
      </c>
      <c r="G56" s="22">
        <f t="shared" si="15"/>
        <v>0</v>
      </c>
      <c r="O56" s="98">
        <v>6</v>
      </c>
    </row>
    <row r="57" spans="1:15" ht="15.75" thickBot="1" x14ac:dyDescent="0.3">
      <c r="A57" s="91"/>
      <c r="B57" s="29" t="s">
        <v>50</v>
      </c>
      <c r="C57" s="1">
        <v>3.37</v>
      </c>
      <c r="D57" s="60">
        <v>6</v>
      </c>
      <c r="E57" s="25">
        <f t="shared" si="13"/>
        <v>3.37</v>
      </c>
      <c r="F57" s="23" t="str">
        <f t="shared" si="14"/>
        <v>APROBADO</v>
      </c>
      <c r="G57" s="22">
        <f t="shared" si="15"/>
        <v>0</v>
      </c>
      <c r="O57" s="98">
        <v>7</v>
      </c>
    </row>
    <row r="58" spans="1:15" ht="15.75" thickBot="1" x14ac:dyDescent="0.3">
      <c r="A58" s="91"/>
      <c r="B58" s="29" t="s">
        <v>51</v>
      </c>
      <c r="C58" s="1">
        <v>4.5</v>
      </c>
      <c r="D58" s="60">
        <v>6</v>
      </c>
      <c r="E58" s="25">
        <f t="shared" si="13"/>
        <v>4.5</v>
      </c>
      <c r="F58" s="23" t="str">
        <f t="shared" si="14"/>
        <v>APROBADO</v>
      </c>
      <c r="G58" s="22">
        <f t="shared" si="15"/>
        <v>0</v>
      </c>
      <c r="O58" s="98">
        <v>8</v>
      </c>
    </row>
    <row r="59" spans="1:15" ht="20.25" customHeight="1" thickBot="1" x14ac:dyDescent="0.3">
      <c r="A59" s="92"/>
      <c r="B59" s="55" t="s">
        <v>73</v>
      </c>
      <c r="C59" s="8">
        <v>5.62</v>
      </c>
      <c r="D59" s="60">
        <v>6</v>
      </c>
      <c r="E59" s="25">
        <f t="shared" si="13"/>
        <v>5.62</v>
      </c>
      <c r="F59" s="23" t="str">
        <f t="shared" si="14"/>
        <v>APROBADO</v>
      </c>
      <c r="G59" s="22">
        <f t="shared" si="15"/>
        <v>0</v>
      </c>
      <c r="O59" s="98">
        <v>9</v>
      </c>
    </row>
    <row r="60" spans="1:15" ht="15.75" thickBot="1" x14ac:dyDescent="0.3">
      <c r="A60" s="33"/>
      <c r="B60" s="46" t="s">
        <v>60</v>
      </c>
      <c r="C60" s="35">
        <f>SUM(C51:C59)</f>
        <v>40.479999999999997</v>
      </c>
      <c r="D60" s="36">
        <f>SUM(C51:C59)</f>
        <v>40.479999999999997</v>
      </c>
      <c r="E60" s="37">
        <f>SUM(E51:E59)</f>
        <v>40.479999999999997</v>
      </c>
      <c r="F60" s="38">
        <f>SUM(F50:F59)</f>
        <v>0</v>
      </c>
      <c r="G60" s="39">
        <f>SUM(G51:G59)</f>
        <v>0</v>
      </c>
      <c r="O60" s="98">
        <v>10</v>
      </c>
    </row>
    <row r="61" spans="1:15" ht="15.75" thickBot="1" x14ac:dyDescent="0.3">
      <c r="A61" s="26"/>
      <c r="B61" s="27"/>
      <c r="C61" s="4"/>
      <c r="D61" s="17"/>
      <c r="E61" s="18">
        <f>SUM(E19,E29,E60,E50,E40)</f>
        <v>203.48999999999998</v>
      </c>
      <c r="F61" s="56"/>
      <c r="G61" s="18">
        <f>SUM(G19,G29,G60,G50,G40)</f>
        <v>0</v>
      </c>
      <c r="O61" s="98" t="s">
        <v>76</v>
      </c>
    </row>
    <row r="62" spans="1:15" ht="15.75" thickBot="1" x14ac:dyDescent="0.3">
      <c r="A62" s="26"/>
      <c r="B62" s="48" t="s">
        <v>58</v>
      </c>
      <c r="C62" s="19" t="s">
        <v>5</v>
      </c>
      <c r="D62" s="86" t="s">
        <v>70</v>
      </c>
      <c r="E62" s="87"/>
      <c r="F62" s="88" t="s">
        <v>71</v>
      </c>
      <c r="G62" s="89"/>
      <c r="O62" s="98" t="s">
        <v>77</v>
      </c>
    </row>
    <row r="63" spans="1:15" ht="15.75" thickBot="1" x14ac:dyDescent="0.3">
      <c r="A63" s="73" t="s">
        <v>63</v>
      </c>
      <c r="B63" s="52" t="s">
        <v>37</v>
      </c>
      <c r="C63" s="12">
        <v>5.62</v>
      </c>
      <c r="D63" s="93" t="s">
        <v>77</v>
      </c>
      <c r="E63" s="94"/>
      <c r="F63" s="95">
        <f>IF(D63=0,C63,IF(D63="i",C63,IF(D63="nc",0,IF(D63&gt;5,0,C63))))</f>
        <v>0</v>
      </c>
      <c r="G63" s="96"/>
      <c r="O63" s="97"/>
    </row>
    <row r="64" spans="1:15" ht="15.75" thickBot="1" x14ac:dyDescent="0.3">
      <c r="A64" s="74"/>
      <c r="B64" s="53" t="s">
        <v>38</v>
      </c>
      <c r="C64" s="13">
        <v>5.62</v>
      </c>
      <c r="D64" s="93" t="s">
        <v>77</v>
      </c>
      <c r="E64" s="94"/>
      <c r="F64" s="95">
        <f t="shared" ref="F64:F71" si="16">IF(D64=0,C64,IF(D64="i",C64,IF(D64="nc",0,IF(D64&gt;5,0,C64))))</f>
        <v>0</v>
      </c>
      <c r="G64" s="96"/>
      <c r="O64" s="97"/>
    </row>
    <row r="65" spans="1:15" ht="15.75" thickBot="1" x14ac:dyDescent="0.3">
      <c r="A65" s="74"/>
      <c r="B65" s="53" t="s">
        <v>39</v>
      </c>
      <c r="C65" s="13">
        <v>4.5</v>
      </c>
      <c r="D65" s="93" t="s">
        <v>77</v>
      </c>
      <c r="E65" s="94"/>
      <c r="F65" s="95">
        <f t="shared" si="16"/>
        <v>0</v>
      </c>
      <c r="G65" s="96"/>
      <c r="O65" s="97"/>
    </row>
    <row r="66" spans="1:15" ht="15.75" thickBot="1" x14ac:dyDescent="0.3">
      <c r="A66" s="74"/>
      <c r="B66" s="53" t="s">
        <v>40</v>
      </c>
      <c r="C66" s="13">
        <v>6.75</v>
      </c>
      <c r="D66" s="93" t="s">
        <v>77</v>
      </c>
      <c r="E66" s="94"/>
      <c r="F66" s="95">
        <f t="shared" si="16"/>
        <v>0</v>
      </c>
      <c r="G66" s="96"/>
      <c r="O66" s="97"/>
    </row>
    <row r="67" spans="1:15" ht="15.75" thickBot="1" x14ac:dyDescent="0.3">
      <c r="A67" s="74"/>
      <c r="B67" s="53" t="s">
        <v>41</v>
      </c>
      <c r="C67" s="13">
        <v>0</v>
      </c>
      <c r="D67" s="93" t="s">
        <v>77</v>
      </c>
      <c r="E67" s="94"/>
      <c r="F67" s="95">
        <f t="shared" si="16"/>
        <v>0</v>
      </c>
      <c r="G67" s="96"/>
    </row>
    <row r="68" spans="1:15" ht="15.75" thickBot="1" x14ac:dyDescent="0.3">
      <c r="A68" s="74"/>
      <c r="B68" s="53" t="s">
        <v>52</v>
      </c>
      <c r="C68" s="13">
        <v>5.62</v>
      </c>
      <c r="D68" s="93" t="s">
        <v>77</v>
      </c>
      <c r="E68" s="94"/>
      <c r="F68" s="95">
        <f t="shared" si="16"/>
        <v>0</v>
      </c>
      <c r="G68" s="96"/>
    </row>
    <row r="69" spans="1:15" ht="15.75" thickBot="1" x14ac:dyDescent="0.3">
      <c r="A69" s="74"/>
      <c r="B69" s="53" t="s">
        <v>53</v>
      </c>
      <c r="C69" s="13">
        <v>3.37</v>
      </c>
      <c r="D69" s="93" t="s">
        <v>77</v>
      </c>
      <c r="E69" s="94"/>
      <c r="F69" s="95">
        <f t="shared" si="16"/>
        <v>0</v>
      </c>
      <c r="G69" s="96"/>
    </row>
    <row r="70" spans="1:15" ht="15.75" thickBot="1" x14ac:dyDescent="0.3">
      <c r="A70" s="74"/>
      <c r="B70" s="53" t="s">
        <v>54</v>
      </c>
      <c r="C70" s="13">
        <v>4.5</v>
      </c>
      <c r="D70" s="93" t="s">
        <v>77</v>
      </c>
      <c r="E70" s="94"/>
      <c r="F70" s="95">
        <f t="shared" si="16"/>
        <v>0</v>
      </c>
      <c r="G70" s="96"/>
    </row>
    <row r="71" spans="1:15" ht="24" customHeight="1" thickBot="1" x14ac:dyDescent="0.3">
      <c r="A71" s="74"/>
      <c r="B71" s="57" t="s">
        <v>74</v>
      </c>
      <c r="C71" s="14">
        <v>5.62</v>
      </c>
      <c r="D71" s="93" t="s">
        <v>77</v>
      </c>
      <c r="E71" s="94"/>
      <c r="F71" s="95">
        <f t="shared" si="16"/>
        <v>0</v>
      </c>
      <c r="G71" s="96"/>
    </row>
    <row r="72" spans="1:15" ht="15.75" thickBot="1" x14ac:dyDescent="0.3">
      <c r="A72" s="9"/>
      <c r="B72" s="54" t="s">
        <v>60</v>
      </c>
      <c r="C72" s="10">
        <f>SUM(C63:C71)</f>
        <v>41.6</v>
      </c>
      <c r="D72" s="59"/>
      <c r="E72" s="59"/>
      <c r="F72" s="65">
        <f>SUM(F63:G71)</f>
        <v>0</v>
      </c>
      <c r="G72" s="66"/>
    </row>
    <row r="73" spans="1:15" ht="15.75" thickBot="1" x14ac:dyDescent="0.3">
      <c r="F73" s="67">
        <f>SUM(G61+F72)</f>
        <v>0</v>
      </c>
      <c r="G73" s="68"/>
    </row>
    <row r="74" spans="1:15" x14ac:dyDescent="0.25">
      <c r="A74" s="61" t="s">
        <v>78</v>
      </c>
      <c r="B74" s="62" t="s">
        <v>79</v>
      </c>
      <c r="F74" s="69" t="str">
        <f>IF(F73&gt;$C$5,"NO PROCEDE","SI PROCEDE")</f>
        <v>SI PROCEDE</v>
      </c>
      <c r="G74" s="70"/>
    </row>
    <row r="75" spans="1:15" ht="15.75" thickBot="1" x14ac:dyDescent="0.3">
      <c r="A75" s="63" t="s">
        <v>80</v>
      </c>
      <c r="B75" s="64" t="s">
        <v>81</v>
      </c>
      <c r="F75" s="71"/>
      <c r="G75" s="72"/>
    </row>
  </sheetData>
  <sheetProtection algorithmName="SHA-512" hashValue="DMK2aO3uKEO2g+CPDPXd4hlvWogcENfCDi87Ad2gDdcVITkqaip8ATFrqhAQUOBpSbINAkiesRX5b2BB1WbvbA==" saltValue="cWdoUOwHN8eitIosu5BkGA==" spinCount="100000" sheet="1" objects="1" scenarios="1" selectLockedCells="1"/>
  <mergeCells count="32">
    <mergeCell ref="D64:E64"/>
    <mergeCell ref="D65:E65"/>
    <mergeCell ref="D66:E66"/>
    <mergeCell ref="D67:E67"/>
    <mergeCell ref="D68:E68"/>
    <mergeCell ref="F69:G69"/>
    <mergeCell ref="F70:G70"/>
    <mergeCell ref="F71:G71"/>
    <mergeCell ref="D69:E69"/>
    <mergeCell ref="D70:E70"/>
    <mergeCell ref="D71:E71"/>
    <mergeCell ref="B1:E1"/>
    <mergeCell ref="F7:G7"/>
    <mergeCell ref="F8:G8"/>
    <mergeCell ref="A10:A18"/>
    <mergeCell ref="A20:A28"/>
    <mergeCell ref="F72:G72"/>
    <mergeCell ref="F73:G73"/>
    <mergeCell ref="F74:G75"/>
    <mergeCell ref="A63:A71"/>
    <mergeCell ref="A30:A39"/>
    <mergeCell ref="D62:E62"/>
    <mergeCell ref="F62:G62"/>
    <mergeCell ref="A41:A49"/>
    <mergeCell ref="A51:A59"/>
    <mergeCell ref="D63:E63"/>
    <mergeCell ref="F63:G63"/>
    <mergeCell ref="F64:G64"/>
    <mergeCell ref="F65:G65"/>
    <mergeCell ref="F66:G66"/>
    <mergeCell ref="F67:G67"/>
    <mergeCell ref="F68:G68"/>
  </mergeCells>
  <conditionalFormatting sqref="F10:F59">
    <cfRule type="containsText" dxfId="81" priority="179" operator="containsText" text="APROBADO">
      <formula>NOT(ISERROR(SEARCH("APROBADO",F10)))</formula>
    </cfRule>
    <cfRule type="cellIs" priority="180" operator="between">
      <formula>0</formula>
      <formula>5</formula>
    </cfRule>
    <cfRule type="iconSet" priority="181">
      <iconSet iconSet="3Symbols2">
        <cfvo type="percent" val="0"/>
        <cfvo type="percent" val="33"/>
        <cfvo type="percent" val="67"/>
      </iconSet>
    </cfRule>
  </conditionalFormatting>
  <conditionalFormatting sqref="F10:F59">
    <cfRule type="containsText" dxfId="80" priority="178" operator="containsText" text="REPROBADO">
      <formula>NOT(ISERROR(SEARCH("REPROBADO",F10)))</formula>
    </cfRule>
  </conditionalFormatting>
  <conditionalFormatting sqref="F20:F28">
    <cfRule type="containsText" dxfId="79" priority="173" operator="containsText" text="APROBADO">
      <formula>NOT(ISERROR(SEARCH("APROBADO",F20)))</formula>
    </cfRule>
    <cfRule type="cellIs" priority="174" operator="between">
      <formula>0</formula>
      <formula>5</formula>
    </cfRule>
    <cfRule type="iconSet" priority="175">
      <iconSet iconSet="3Symbols2">
        <cfvo type="percent" val="0"/>
        <cfvo type="percent" val="33"/>
        <cfvo type="percent" val="67"/>
      </iconSet>
    </cfRule>
  </conditionalFormatting>
  <conditionalFormatting sqref="F30:F39">
    <cfRule type="containsText" dxfId="78" priority="172" operator="containsText" text="REPROBADO">
      <formula>NOT(ISERROR(SEARCH("REPROBADO",F30)))</formula>
    </cfRule>
  </conditionalFormatting>
  <conditionalFormatting sqref="F30:F39">
    <cfRule type="containsText" dxfId="77" priority="167" operator="containsText" text="APROBADO">
      <formula>NOT(ISERROR(SEARCH("APROBADO",F30)))</formula>
    </cfRule>
    <cfRule type="cellIs" priority="168" operator="between">
      <formula>0</formula>
      <formula>5</formula>
    </cfRule>
    <cfRule type="iconSet" priority="169">
      <iconSet iconSet="3Symbols2">
        <cfvo type="percent" val="0"/>
        <cfvo type="percent" val="33"/>
        <cfvo type="percent" val="67"/>
      </iconSet>
    </cfRule>
  </conditionalFormatting>
  <conditionalFormatting sqref="F41:F49">
    <cfRule type="containsText" dxfId="76" priority="166" operator="containsText" text="REPROBADO">
      <formula>NOT(ISERROR(SEARCH("REPROBADO",F41)))</formula>
    </cfRule>
  </conditionalFormatting>
  <conditionalFormatting sqref="F41:F49">
    <cfRule type="containsText" dxfId="75" priority="161" operator="containsText" text="APROBADO">
      <formula>NOT(ISERROR(SEARCH("APROBADO",F41)))</formula>
    </cfRule>
    <cfRule type="cellIs" priority="162" operator="between">
      <formula>0</formula>
      <formula>5</formula>
    </cfRule>
    <cfRule type="iconSet" priority="163">
      <iconSet iconSet="3Symbols2">
        <cfvo type="percent" val="0"/>
        <cfvo type="percent" val="33"/>
        <cfvo type="percent" val="67"/>
      </iconSet>
    </cfRule>
  </conditionalFormatting>
  <conditionalFormatting sqref="F51:F59">
    <cfRule type="containsText" dxfId="74" priority="160" operator="containsText" text="REPROBADO">
      <formula>NOT(ISERROR(SEARCH("REPROBADO",F51)))</formula>
    </cfRule>
  </conditionalFormatting>
  <conditionalFormatting sqref="F51:F59">
    <cfRule type="containsText" dxfId="73" priority="155" operator="containsText" text="APROBADO">
      <formula>NOT(ISERROR(SEARCH("APROBADO",F51)))</formula>
    </cfRule>
    <cfRule type="cellIs" priority="156" operator="between">
      <formula>0</formula>
      <formula>5</formula>
    </cfRule>
    <cfRule type="iconSet" priority="157">
      <iconSet iconSet="3Symbols2">
        <cfvo type="percent" val="0"/>
        <cfvo type="percent" val="33"/>
        <cfvo type="percent" val="67"/>
      </iconSet>
    </cfRule>
  </conditionalFormatting>
  <conditionalFormatting sqref="F39">
    <cfRule type="containsText" dxfId="72" priority="154" operator="containsText" text="REPROBADO">
      <formula>NOT(ISERROR(SEARCH("REPROBADO",F39)))</formula>
    </cfRule>
  </conditionalFormatting>
  <conditionalFormatting sqref="F39">
    <cfRule type="containsText" dxfId="71" priority="149" operator="containsText" text="APROBADO">
      <formula>NOT(ISERROR(SEARCH("APROBADO",F39)))</formula>
    </cfRule>
    <cfRule type="cellIs" priority="150" operator="between">
      <formula>0</formula>
      <formula>5</formula>
    </cfRule>
    <cfRule type="iconSet" priority="151">
      <iconSet iconSet="3Symbols2">
        <cfvo type="percent" val="0"/>
        <cfvo type="percent" val="33"/>
        <cfvo type="percent" val="67"/>
      </iconSet>
    </cfRule>
  </conditionalFormatting>
  <conditionalFormatting sqref="F30:F39">
    <cfRule type="containsText" dxfId="70" priority="148" operator="containsText" text="REPROBADO">
      <formula>NOT(ISERROR(SEARCH("REPROBADO",F30)))</formula>
    </cfRule>
  </conditionalFormatting>
  <conditionalFormatting sqref="F30:F39">
    <cfRule type="containsText" dxfId="69" priority="143" operator="containsText" text="APROBADO">
      <formula>NOT(ISERROR(SEARCH("APROBADO",F30)))</formula>
    </cfRule>
    <cfRule type="cellIs" priority="144" operator="between">
      <formula>0</formula>
      <formula>5</formula>
    </cfRule>
    <cfRule type="iconSet" priority="145">
      <iconSet iconSet="3Symbols2">
        <cfvo type="percent" val="0"/>
        <cfvo type="percent" val="33"/>
        <cfvo type="percent" val="67"/>
      </iconSet>
    </cfRule>
  </conditionalFormatting>
  <conditionalFormatting sqref="F41:F49">
    <cfRule type="containsText" dxfId="68" priority="142" operator="containsText" text="REPROBADO">
      <formula>NOT(ISERROR(SEARCH("REPROBADO",F41)))</formula>
    </cfRule>
  </conditionalFormatting>
  <conditionalFormatting sqref="F41:F49">
    <cfRule type="containsText" dxfId="67" priority="137" operator="containsText" text="APROBADO">
      <formula>NOT(ISERROR(SEARCH("APROBADO",F41)))</formula>
    </cfRule>
    <cfRule type="cellIs" priority="138" operator="between">
      <formula>0</formula>
      <formula>5</formula>
    </cfRule>
    <cfRule type="iconSet" priority="139">
      <iconSet iconSet="3Symbols2">
        <cfvo type="percent" val="0"/>
        <cfvo type="percent" val="33"/>
        <cfvo type="percent" val="67"/>
      </iconSet>
    </cfRule>
  </conditionalFormatting>
  <conditionalFormatting sqref="F51:F59">
    <cfRule type="containsText" dxfId="66" priority="136" operator="containsText" text="REPROBADO">
      <formula>NOT(ISERROR(SEARCH("REPROBADO",F51)))</formula>
    </cfRule>
  </conditionalFormatting>
  <conditionalFormatting sqref="F51:F59">
    <cfRule type="containsText" dxfId="65" priority="131" operator="containsText" text="APROBADO">
      <formula>NOT(ISERROR(SEARCH("APROBADO",F51)))</formula>
    </cfRule>
    <cfRule type="cellIs" priority="132" operator="between">
      <formula>0</formula>
      <formula>5</formula>
    </cfRule>
    <cfRule type="iconSet" priority="133">
      <iconSet iconSet="3Symbols2">
        <cfvo type="percent" val="0"/>
        <cfvo type="percent" val="33"/>
        <cfvo type="percent" val="67"/>
      </iconSet>
    </cfRule>
  </conditionalFormatting>
  <conditionalFormatting sqref="F39">
    <cfRule type="containsText" dxfId="64" priority="130" operator="containsText" text="REPROBADO">
      <formula>NOT(ISERROR(SEARCH("REPROBADO",F39)))</formula>
    </cfRule>
  </conditionalFormatting>
  <conditionalFormatting sqref="F39">
    <cfRule type="containsText" dxfId="63" priority="125" operator="containsText" text="APROBADO">
      <formula>NOT(ISERROR(SEARCH("APROBADO",F39)))</formula>
    </cfRule>
    <cfRule type="cellIs" priority="126" operator="between">
      <formula>0</formula>
      <formula>5</formula>
    </cfRule>
    <cfRule type="iconSet" priority="127">
      <iconSet iconSet="3Symbols2">
        <cfvo type="percent" val="0"/>
        <cfvo type="percent" val="33"/>
        <cfvo type="percent" val="67"/>
      </iconSet>
    </cfRule>
  </conditionalFormatting>
  <conditionalFormatting sqref="F39">
    <cfRule type="containsText" dxfId="62" priority="124" operator="containsText" text="REPROBADO">
      <formula>NOT(ISERROR(SEARCH("REPROBADO",F39)))</formula>
    </cfRule>
  </conditionalFormatting>
  <conditionalFormatting sqref="F39">
    <cfRule type="containsText" dxfId="61" priority="119" operator="containsText" text="APROBADO">
      <formula>NOT(ISERROR(SEARCH("APROBADO",F39)))</formula>
    </cfRule>
    <cfRule type="cellIs" priority="120" operator="between">
      <formula>0</formula>
      <formula>5</formula>
    </cfRule>
    <cfRule type="iconSet" priority="121">
      <iconSet iconSet="3Symbols2">
        <cfvo type="percent" val="0"/>
        <cfvo type="percent" val="33"/>
        <cfvo type="percent" val="67"/>
      </iconSet>
    </cfRule>
  </conditionalFormatting>
  <conditionalFormatting sqref="F20:F28">
    <cfRule type="containsText" dxfId="60" priority="109" operator="containsText" text="APROBADO">
      <formula>NOT(ISERROR(SEARCH("APROBADO",F20)))</formula>
    </cfRule>
    <cfRule type="cellIs" priority="110" operator="between">
      <formula>0</formula>
      <formula>5</formula>
    </cfRule>
    <cfRule type="iconSet" priority="111">
      <iconSet iconSet="3Symbols2">
        <cfvo type="percent" val="0"/>
        <cfvo type="percent" val="33"/>
        <cfvo type="percent" val="67"/>
      </iconSet>
    </cfRule>
  </conditionalFormatting>
  <conditionalFormatting sqref="F30:F39">
    <cfRule type="containsText" dxfId="59" priority="103" operator="containsText" text="REPROBADO">
      <formula>NOT(ISERROR(SEARCH("REPROBADO",F30)))</formula>
    </cfRule>
  </conditionalFormatting>
  <conditionalFormatting sqref="F30:F39">
    <cfRule type="containsText" dxfId="58" priority="100" operator="containsText" text="APROBADO">
      <formula>NOT(ISERROR(SEARCH("APROBADO",F30)))</formula>
    </cfRule>
    <cfRule type="cellIs" priority="101" operator="between">
      <formula>0</formula>
      <formula>5</formula>
    </cfRule>
    <cfRule type="iconSet" priority="102">
      <iconSet iconSet="3Symbols2">
        <cfvo type="percent" val="0"/>
        <cfvo type="percent" val="33"/>
        <cfvo type="percent" val="67"/>
      </iconSet>
    </cfRule>
  </conditionalFormatting>
  <conditionalFormatting sqref="F11">
    <cfRule type="cellIs" dxfId="57" priority="99" operator="equal">
      <formula>"NO CURSADA"</formula>
    </cfRule>
  </conditionalFormatting>
  <conditionalFormatting sqref="F12">
    <cfRule type="cellIs" dxfId="56" priority="98" operator="equal">
      <formula>"INSCRITO"</formula>
    </cfRule>
  </conditionalFormatting>
  <conditionalFormatting sqref="F10:F18">
    <cfRule type="cellIs" dxfId="55" priority="91" operator="equal">
      <formula>"NO CURSADA"</formula>
    </cfRule>
    <cfRule type="cellIs" dxfId="54" priority="90" operator="equal">
      <formula>"INSCRITO"</formula>
    </cfRule>
  </conditionalFormatting>
  <conditionalFormatting sqref="F20:F28">
    <cfRule type="cellIs" dxfId="53" priority="88" operator="equal">
      <formula>"INSCRITO"</formula>
    </cfRule>
    <cfRule type="cellIs" dxfId="52" priority="89" operator="equal">
      <formula>"NO CURSADA"</formula>
    </cfRule>
  </conditionalFormatting>
  <conditionalFormatting sqref="F30:F39">
    <cfRule type="cellIs" dxfId="51" priority="86" operator="equal">
      <formula>"INSCRITO"</formula>
    </cfRule>
    <cfRule type="cellIs" dxfId="50" priority="87" operator="equal">
      <formula>"NO CURSADA"</formula>
    </cfRule>
  </conditionalFormatting>
  <conditionalFormatting sqref="F41:F49">
    <cfRule type="cellIs" dxfId="49" priority="84" operator="equal">
      <formula>"INSCRITO"</formula>
    </cfRule>
    <cfRule type="cellIs" dxfId="48" priority="85" operator="equal">
      <formula>"NO CURSADA"</formula>
    </cfRule>
  </conditionalFormatting>
  <conditionalFormatting sqref="F51:F59">
    <cfRule type="cellIs" dxfId="47" priority="82" operator="equal">
      <formula>"INSCRITO"</formula>
    </cfRule>
    <cfRule type="cellIs" dxfId="46" priority="83" operator="equal">
      <formula>"NO CURSADA"</formula>
    </cfRule>
  </conditionalFormatting>
  <conditionalFormatting sqref="F21">
    <cfRule type="cellIs" dxfId="45" priority="81" operator="equal">
      <formula>"NO CURSADA"</formula>
    </cfRule>
  </conditionalFormatting>
  <conditionalFormatting sqref="F22">
    <cfRule type="cellIs" dxfId="44" priority="80" operator="equal">
      <formula>"INSCRITO"</formula>
    </cfRule>
  </conditionalFormatting>
  <conditionalFormatting sqref="F20:F28">
    <cfRule type="cellIs" dxfId="43" priority="78" operator="equal">
      <formula>"INSCRITO"</formula>
    </cfRule>
    <cfRule type="cellIs" dxfId="42" priority="79" operator="equal">
      <formula>"NO CURSADA"</formula>
    </cfRule>
  </conditionalFormatting>
  <conditionalFormatting sqref="F31">
    <cfRule type="cellIs" dxfId="41" priority="77" operator="equal">
      <formula>"NO CURSADA"</formula>
    </cfRule>
  </conditionalFormatting>
  <conditionalFormatting sqref="F32">
    <cfRule type="cellIs" dxfId="40" priority="76" operator="equal">
      <formula>"INSCRITO"</formula>
    </cfRule>
  </conditionalFormatting>
  <conditionalFormatting sqref="F30:F39">
    <cfRule type="cellIs" dxfId="39" priority="74" operator="equal">
      <formula>"INSCRITO"</formula>
    </cfRule>
    <cfRule type="cellIs" dxfId="38" priority="75" operator="equal">
      <formula>"NO CURSADA"</formula>
    </cfRule>
  </conditionalFormatting>
  <conditionalFormatting sqref="F41:F49">
    <cfRule type="containsText" dxfId="37" priority="73" operator="containsText" text="REPROBADO">
      <formula>NOT(ISERROR(SEARCH("REPROBADO",F41)))</formula>
    </cfRule>
  </conditionalFormatting>
  <conditionalFormatting sqref="F41:F49">
    <cfRule type="containsText" dxfId="36" priority="70" operator="containsText" text="APROBADO">
      <formula>NOT(ISERROR(SEARCH("APROBADO",F41)))</formula>
    </cfRule>
    <cfRule type="cellIs" priority="71" operator="between">
      <formula>0</formula>
      <formula>5</formula>
    </cfRule>
    <cfRule type="iconSet" priority="72">
      <iconSet iconSet="3Symbols2">
        <cfvo type="percent" val="0"/>
        <cfvo type="percent" val="33"/>
        <cfvo type="percent" val="67"/>
      </iconSet>
    </cfRule>
  </conditionalFormatting>
  <conditionalFormatting sqref="F41:F49">
    <cfRule type="containsText" dxfId="35" priority="69" operator="containsText" text="REPROBADO">
      <formula>NOT(ISERROR(SEARCH("REPROBADO",F41)))</formula>
    </cfRule>
  </conditionalFormatting>
  <conditionalFormatting sqref="F41:F49">
    <cfRule type="containsText" dxfId="34" priority="66" operator="containsText" text="APROBADO">
      <formula>NOT(ISERROR(SEARCH("APROBADO",F41)))</formula>
    </cfRule>
    <cfRule type="cellIs" priority="67" operator="between">
      <formula>0</formula>
      <formula>5</formula>
    </cfRule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F41:F49">
    <cfRule type="containsText" dxfId="33" priority="65" operator="containsText" text="REPROBADO">
      <formula>NOT(ISERROR(SEARCH("REPROBADO",F41)))</formula>
    </cfRule>
  </conditionalFormatting>
  <conditionalFormatting sqref="F41:F49">
    <cfRule type="containsText" dxfId="32" priority="62" operator="containsText" text="APROBADO">
      <formula>NOT(ISERROR(SEARCH("APROBADO",F41)))</formula>
    </cfRule>
    <cfRule type="cellIs" priority="63" operator="between">
      <formula>0</formula>
      <formula>5</formula>
    </cfRule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F41:F49">
    <cfRule type="cellIs" dxfId="31" priority="60" operator="equal">
      <formula>"INSCRITO"</formula>
    </cfRule>
    <cfRule type="cellIs" dxfId="30" priority="61" operator="equal">
      <formula>"NO CURSADA"</formula>
    </cfRule>
  </conditionalFormatting>
  <conditionalFormatting sqref="F42">
    <cfRule type="cellIs" dxfId="29" priority="59" operator="equal">
      <formula>"NO CURSADA"</formula>
    </cfRule>
  </conditionalFormatting>
  <conditionalFormatting sqref="F43">
    <cfRule type="cellIs" dxfId="28" priority="58" operator="equal">
      <formula>"INSCRITO"</formula>
    </cfRule>
  </conditionalFormatting>
  <conditionalFormatting sqref="F41:F49">
    <cfRule type="cellIs" dxfId="27" priority="56" operator="equal">
      <formula>"INSCRITO"</formula>
    </cfRule>
    <cfRule type="cellIs" dxfId="26" priority="57" operator="equal">
      <formula>"NO CURSADA"</formula>
    </cfRule>
  </conditionalFormatting>
  <conditionalFormatting sqref="F51:F59">
    <cfRule type="containsText" dxfId="25" priority="55" operator="containsText" text="REPROBADO">
      <formula>NOT(ISERROR(SEARCH("REPROBADO",F51)))</formula>
    </cfRule>
  </conditionalFormatting>
  <conditionalFormatting sqref="F51:F59">
    <cfRule type="containsText" dxfId="24" priority="52" operator="containsText" text="APROBADO">
      <formula>NOT(ISERROR(SEARCH("APROBADO",F51)))</formula>
    </cfRule>
    <cfRule type="cellIs" priority="53" operator="between">
      <formula>0</formula>
      <formula>5</formula>
    </cfRule>
    <cfRule type="iconSet" priority="54">
      <iconSet iconSet="3Symbols2">
        <cfvo type="percent" val="0"/>
        <cfvo type="percent" val="33"/>
        <cfvo type="percent" val="67"/>
      </iconSet>
    </cfRule>
  </conditionalFormatting>
  <conditionalFormatting sqref="F51:F59">
    <cfRule type="containsText" dxfId="23" priority="51" operator="containsText" text="REPROBADO">
      <formula>NOT(ISERROR(SEARCH("REPROBADO",F51)))</formula>
    </cfRule>
  </conditionalFormatting>
  <conditionalFormatting sqref="F51:F59">
    <cfRule type="containsText" dxfId="22" priority="48" operator="containsText" text="APROBADO">
      <formula>NOT(ISERROR(SEARCH("APROBADO",F51)))</formula>
    </cfRule>
    <cfRule type="cellIs" priority="49" operator="between">
      <formula>0</formula>
      <formula>5</formula>
    </cfRule>
    <cfRule type="iconSet" priority="50">
      <iconSet iconSet="3Symbols2">
        <cfvo type="percent" val="0"/>
        <cfvo type="percent" val="33"/>
        <cfvo type="percent" val="67"/>
      </iconSet>
    </cfRule>
  </conditionalFormatting>
  <conditionalFormatting sqref="F51:F59">
    <cfRule type="containsText" dxfId="21" priority="47" operator="containsText" text="REPROBADO">
      <formula>NOT(ISERROR(SEARCH("REPROBADO",F51)))</formula>
    </cfRule>
  </conditionalFormatting>
  <conditionalFormatting sqref="F51:F59">
    <cfRule type="containsText" dxfId="20" priority="44" operator="containsText" text="APROBADO">
      <formula>NOT(ISERROR(SEARCH("APROBADO",F51)))</formula>
    </cfRule>
    <cfRule type="cellIs" priority="45" operator="between">
      <formula>0</formula>
      <formula>5</formula>
    </cfRule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F51:F59">
    <cfRule type="cellIs" dxfId="19" priority="42" operator="equal">
      <formula>"INSCRITO"</formula>
    </cfRule>
    <cfRule type="cellIs" dxfId="18" priority="43" operator="equal">
      <formula>"NO CURSADA"</formula>
    </cfRule>
  </conditionalFormatting>
  <conditionalFormatting sqref="F52">
    <cfRule type="cellIs" dxfId="17" priority="41" operator="equal">
      <formula>"NO CURSADA"</formula>
    </cfRule>
  </conditionalFormatting>
  <conditionalFormatting sqref="F53">
    <cfRule type="cellIs" dxfId="16" priority="40" operator="equal">
      <formula>"INSCRITO"</formula>
    </cfRule>
  </conditionalFormatting>
  <conditionalFormatting sqref="F51:F59">
    <cfRule type="cellIs" dxfId="15" priority="38" operator="equal">
      <formula>"INSCRITO"</formula>
    </cfRule>
    <cfRule type="cellIs" dxfId="14" priority="39" operator="equal">
      <formula>"NO CURSADA"</formula>
    </cfRule>
  </conditionalFormatting>
  <conditionalFormatting sqref="D10">
    <cfRule type="cellIs" dxfId="13" priority="15" operator="lessThan">
      <formula>6</formula>
    </cfRule>
  </conditionalFormatting>
  <conditionalFormatting sqref="D10">
    <cfRule type="cellIs" dxfId="12" priority="14" operator="greaterThan">
      <formula>5</formula>
    </cfRule>
  </conditionalFormatting>
  <conditionalFormatting sqref="D11:D18">
    <cfRule type="cellIs" dxfId="11" priority="13" operator="lessThan">
      <formula>6</formula>
    </cfRule>
  </conditionalFormatting>
  <conditionalFormatting sqref="D11:D18">
    <cfRule type="cellIs" dxfId="10" priority="12" operator="greaterThan">
      <formula>5</formula>
    </cfRule>
  </conditionalFormatting>
  <conditionalFormatting sqref="D20:D28">
    <cfRule type="cellIs" dxfId="9" priority="11" operator="lessThan">
      <formula>6</formula>
    </cfRule>
  </conditionalFormatting>
  <conditionalFormatting sqref="D20:D28">
    <cfRule type="cellIs" dxfId="8" priority="10" operator="greaterThan">
      <formula>5</formula>
    </cfRule>
  </conditionalFormatting>
  <conditionalFormatting sqref="D30:D39">
    <cfRule type="cellIs" dxfId="7" priority="9" operator="lessThan">
      <formula>6</formula>
    </cfRule>
  </conditionalFormatting>
  <conditionalFormatting sqref="D30:D39">
    <cfRule type="cellIs" dxfId="6" priority="8" operator="greaterThan">
      <formula>5</formula>
    </cfRule>
  </conditionalFormatting>
  <conditionalFormatting sqref="D41:D49">
    <cfRule type="cellIs" dxfId="5" priority="7" operator="lessThan">
      <formula>6</formula>
    </cfRule>
  </conditionalFormatting>
  <conditionalFormatting sqref="D41:D49">
    <cfRule type="cellIs" dxfId="4" priority="6" operator="greaterThan">
      <formula>5</formula>
    </cfRule>
  </conditionalFormatting>
  <conditionalFormatting sqref="D51:D59">
    <cfRule type="cellIs" dxfId="3" priority="5" operator="lessThan">
      <formula>6</formula>
    </cfRule>
  </conditionalFormatting>
  <conditionalFormatting sqref="D51:D59">
    <cfRule type="cellIs" dxfId="2" priority="4" operator="greaterThan">
      <formula>5</formula>
    </cfRule>
  </conditionalFormatting>
  <conditionalFormatting sqref="F74">
    <cfRule type="cellIs" dxfId="1" priority="1" operator="equal">
      <formula>"NO PROCEDE"</formula>
    </cfRule>
    <cfRule type="cellIs" dxfId="0" priority="2" operator="equal">
      <formula>"SI PROCEDE"</formula>
    </cfRule>
    <cfRule type="dataBar" priority="3">
      <dataBar>
        <cfvo type="num" val="40.590000000000003"/>
        <cfvo type="num" val="42.59"/>
        <color rgb="FFFFC000"/>
      </dataBar>
    </cfRule>
  </conditionalFormatting>
  <dataValidations count="1">
    <dataValidation type="list" allowBlank="1" showInputMessage="1" showErrorMessage="1" sqref="D10:D18 D20:D28 D30:D39 D41:D49 D51:D59 D63:E71" xr:uid="{BC89887A-BE1C-4504-BB71-F16B50036CEF}">
      <formula1>$O$50:$O$62</formula1>
    </dataValidation>
  </dataValidations>
  <pageMargins left="0.70866141732283472" right="0.70866141732283472" top="0.74803149606299213" bottom="0.74803149606299213" header="0.31496062992125984" footer="0.31496062992125984"/>
  <pageSetup scale="57" orientation="portrait" r:id="rId1"/>
  <headerFooter>
    <oddHeader>&amp;LCECyT 3 &amp;RDpto. de Gestión   Escolar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SCE5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2012-02-20T19:27:16Z</cp:lastPrinted>
  <dcterms:created xsi:type="dcterms:W3CDTF">2011-06-21T18:30:55Z</dcterms:created>
  <dcterms:modified xsi:type="dcterms:W3CDTF">2024-02-15T19:16:28Z</dcterms:modified>
</cp:coreProperties>
</file>